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300" yWindow="75" windowWidth="16545" windowHeight="10095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<sst xmlns="http://schemas.openxmlformats.org/spreadsheetml/2006/main" count="42" uniqueCount="37">
  <si>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</si>
  <si>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</si>
  <si>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</si>
  <si>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</si>
  <si>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</si>
  <si>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</si>
  <si>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</si>
  <si>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</si>
  <si>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</si>
  <si>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</si>
  <si>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</si>
  <si>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</si>
  <si>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</si>
  <si>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</si>
  <si>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</si>
  <si>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</si>
  <si>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</si>
  <si>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</si>
  <si>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</si>
  <si>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</si>
  <si>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</si>
  <si>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</si>
  <si>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</si>
  <si>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</si>
  <si>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</si>
  <si>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</si>
  <si>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</si>
  <si>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</si>
  <si>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</si>
  <si>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</si>
  <si>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</si>
  <si>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</si>
  <si>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</si>
  <si>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</si>
  <si>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</si>
  <si>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</si>
  <si>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июль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</si>
</sst>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N14" sqref="N14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20" t="s">
        <v>36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5" t="s">
        <v>6</v>
      </c>
      <c r="B5" s="125"/>
      <c r="C5" s="125"/>
      <c r="D5" s="125"/>
      <c r="E5" s="125"/>
      <c r="F5" s="125"/>
      <c r="G5" s="125"/>
      <c r="H5" s="125"/>
      <c r="I5" s="126"/>
      <c r="J5" s="126"/>
      <c r="K5" s="126"/>
      <c r="L5" s="126"/>
      <c r="M5" s="126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7" t="s">
        <v>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3" t="s">
        <v>5</v>
      </c>
      <c r="B7" s="121" t="s">
        <v>17</v>
      </c>
      <c r="C7" s="118"/>
      <c r="D7" s="118"/>
      <c r="E7" s="118"/>
      <c r="F7" s="118"/>
      <c r="G7" s="119"/>
      <c r="H7" s="121" t="s">
        <v>18</v>
      </c>
      <c r="I7" s="118"/>
      <c r="J7" s="118"/>
      <c r="K7" s="118"/>
      <c r="L7" s="118"/>
      <c r="M7" s="119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4"/>
      <c r="B8" s="12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7">
        <f>SUM(C9:G9)</f>
        <v>17138.537</v>
      </c>
      <c r="C9" s="105">
        <f>C10+C11</f>
        <v>8831.4120000000003</v>
      </c>
      <c r="D9" s="105">
        <f t="shared" ref="D9:H9" si="0">D10+D11</f>
        <v>6570.7039999999997</v>
      </c>
      <c r="E9" s="105"/>
      <c r="F9" s="105">
        <f t="shared" si="0"/>
        <v>1722.8710000000001</v>
      </c>
      <c r="G9" s="105">
        <f t="shared" si="0"/>
        <v>13.55</v>
      </c>
      <c r="H9" s="105">
        <f t="shared" si="0"/>
        <v>0</v>
      </c>
      <c r="I9" s="105">
        <f>I10+I11</f>
        <v>14.893999999999998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2915.866</v>
      </c>
      <c r="C10" s="114">
        <v>1335.037</v>
      </c>
      <c r="D10" s="114">
        <v>1580.829</v>
      </c>
      <c r="E10" s="115"/>
      <c r="F10" s="115"/>
      <c r="G10" s="115"/>
      <c r="H10" s="88">
        <f t="shared" ref="H10:H21" si="1">SUM(J10:M10)</f>
        <v>0</v>
      </c>
      <c r="I10" s="116">
        <v>2.8220000000000001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14222.670999999998</v>
      </c>
      <c r="C11" s="88">
        <v>7496.375</v>
      </c>
      <c r="D11" s="88">
        <v>4989.875</v>
      </c>
      <c r="E11" s="88"/>
      <c r="F11" s="88">
        <v>1722.8710000000001</v>
      </c>
      <c r="G11" s="88">
        <v>13.55</v>
      </c>
      <c r="H11" s="88">
        <f t="shared" si="1"/>
        <v>0</v>
      </c>
      <c r="I11" s="88">
        <v>12.071999999999999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503.767</v>
      </c>
      <c r="C12" s="92"/>
      <c r="D12" s="92">
        <v>209.916</v>
      </c>
      <c r="E12" s="92">
        <v>293.851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12.205</v>
      </c>
      <c r="C13" s="92"/>
      <c r="D13" s="95"/>
      <c r="E13" s="95"/>
      <c r="F13" s="95">
        <v>12.205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1">
        <f t="shared" si="2"/>
        <v>820.21500000000003</v>
      </c>
      <c r="C14" s="92"/>
      <c r="D14" s="95">
        <v>820.21500000000003</v>
      </c>
      <c r="E14" s="95"/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89630.434999999998</v>
      </c>
      <c r="C15" s="95"/>
      <c r="D15" s="95">
        <f>D16+D17</f>
        <v>88756.184999999998</v>
      </c>
      <c r="E15" s="95">
        <f>E16+E17</f>
        <v>44.494999999999997</v>
      </c>
      <c r="F15" s="95">
        <f t="shared" ref="F15" si="3">F16+F17</f>
        <v>829.17499999999995</v>
      </c>
      <c r="G15" s="95">
        <f>G16+G17</f>
        <v>0.57999999999999996</v>
      </c>
      <c r="H15" s="88">
        <f t="shared" si="1"/>
        <v>90.582999999999998</v>
      </c>
      <c r="I15" s="95"/>
      <c r="J15" s="99">
        <f>J16+J17</f>
        <v>90.582999999999998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66117.104000000007</v>
      </c>
      <c r="C16" s="92"/>
      <c r="D16" s="92">
        <v>66117.104000000007</v>
      </c>
      <c r="E16" s="92"/>
      <c r="F16" s="92"/>
      <c r="G16" s="92"/>
      <c r="H16" s="88">
        <f t="shared" si="1"/>
        <v>90.582999999999998</v>
      </c>
      <c r="I16" s="92"/>
      <c r="J16" s="99">
        <v>90.582999999999998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23513.330999999998</v>
      </c>
      <c r="C17" s="92"/>
      <c r="D17" s="92">
        <v>22639.080999999998</v>
      </c>
      <c r="E17" s="92">
        <v>44.494999999999997</v>
      </c>
      <c r="F17" s="92">
        <v>829.17499999999995</v>
      </c>
      <c r="G17" s="92">
        <v>0.57999999999999996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</v>
      </c>
      <c r="C18" s="92"/>
      <c r="D18" s="92"/>
      <c r="E18" s="92"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21062.888999999999</v>
      </c>
      <c r="C19" s="92"/>
      <c r="D19" s="92">
        <v>21062.888999999999</v>
      </c>
      <c r="E19" s="92"/>
      <c r="F19" s="92"/>
      <c r="G19" s="92"/>
      <c r="H19" s="88">
        <f t="shared" si="1"/>
        <v>33.642000000000003</v>
      </c>
      <c r="I19" s="92"/>
      <c r="J19" s="92">
        <v>33.642000000000003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19007.59</v>
      </c>
      <c r="C20" s="92"/>
      <c r="D20" s="92">
        <f>D21+D22+D23</f>
        <v>18207.794000000002</v>
      </c>
      <c r="E20" s="92">
        <f>E21+E22+E23</f>
        <v>799.79600000000005</v>
      </c>
      <c r="F20" s="92"/>
      <c r="G20" s="92"/>
      <c r="H20" s="88">
        <f t="shared" si="1"/>
        <v>28.989000000000001</v>
      </c>
      <c r="I20" s="92"/>
      <c r="J20" s="92">
        <f>J21+J23+J22</f>
        <v>27.324000000000002</v>
      </c>
      <c r="K20" s="93">
        <f>K21+K22+K23</f>
        <v>1.665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18207.794000000002</v>
      </c>
      <c r="C21" s="92"/>
      <c r="D21" s="92">
        <v>18207.794000000002</v>
      </c>
      <c r="E21" s="92"/>
      <c r="F21" s="92"/>
      <c r="G21" s="92"/>
      <c r="H21" s="88">
        <f t="shared" si="1"/>
        <v>27.324000000000002</v>
      </c>
      <c r="I21" s="92"/>
      <c r="J21" s="92">
        <v>27.324000000000002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531.36099999999999</v>
      </c>
      <c r="C22" s="92"/>
      <c r="D22" s="104"/>
      <c r="E22" s="92">
        <v>531.36099999999999</v>
      </c>
      <c r="F22" s="92"/>
      <c r="G22" s="92"/>
      <c r="H22" s="88"/>
      <c r="I22" s="92"/>
      <c r="J22" s="103"/>
      <c r="K22" s="92">
        <v>1.0409999999999999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268.435</v>
      </c>
      <c r="C23" s="92"/>
      <c r="D23" s="104"/>
      <c r="E23" s="92">
        <v>268.435</v>
      </c>
      <c r="F23" s="92"/>
      <c r="G23" s="92"/>
      <c r="H23" s="88">
        <f t="shared" ref="H23:H33" si="5">SUM(J23:M23)</f>
        <v>0.624</v>
      </c>
      <c r="I23" s="92"/>
      <c r="J23" s="103"/>
      <c r="K23" s="92">
        <v>0.624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41.747</v>
      </c>
      <c r="C24" s="92"/>
      <c r="D24" s="92"/>
      <c r="E24" s="92"/>
      <c r="F24" s="92">
        <v>29.3</v>
      </c>
      <c r="G24" s="92">
        <v>12.446999999999999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32759.746999999999</v>
      </c>
      <c r="C25" s="92"/>
      <c r="D25" s="92">
        <f>SUM(D26:D26)</f>
        <v>20456.348999999998</v>
      </c>
      <c r="E25" s="92">
        <f>SUM(E26:E26)</f>
        <v>10284.098</v>
      </c>
      <c r="F25" s="92">
        <f>SUM(F26:F26)</f>
        <v>2011.6659999999999</v>
      </c>
      <c r="G25" s="92">
        <f>SUM(G26:G26)</f>
        <v>7.6340000000000003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32759.746999999999</v>
      </c>
      <c r="C26" s="84"/>
      <c r="D26" s="109">
        <v>20456.348999999998</v>
      </c>
      <c r="E26" s="109">
        <v>10284.098</v>
      </c>
      <c r="F26" s="109">
        <v>2011.6659999999999</v>
      </c>
      <c r="G26" s="109">
        <v>7.6340000000000003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53962.102000000006</v>
      </c>
      <c r="C27" s="92">
        <f>SUM(C28:C29)</f>
        <v>975.37900000000002</v>
      </c>
      <c r="D27" s="92">
        <f>SUM(D28:D29)</f>
        <v>52624.517</v>
      </c>
      <c r="E27" s="92">
        <f>SUM(E28:E29)</f>
        <v>325.673</v>
      </c>
      <c r="F27" s="92">
        <f>SUM(F28:F29)</f>
        <v>36.533000000000001</v>
      </c>
      <c r="G27" s="92">
        <f>SUM(G28:G29)</f>
        <v>0</v>
      </c>
      <c r="H27" s="88">
        <f t="shared" si="5"/>
        <v>47.116</v>
      </c>
      <c r="I27" s="92">
        <f>I28+I29</f>
        <v>70.599000000000004</v>
      </c>
      <c r="J27" s="92">
        <f>J28+J29</f>
        <v>47.116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6511.8729999999996</v>
      </c>
      <c r="C28" s="88"/>
      <c r="D28" s="88">
        <v>6511.8729999999996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47450.229000000007</v>
      </c>
      <c r="C29" s="88">
        <v>975.37900000000002</v>
      </c>
      <c r="D29" s="108">
        <v>46112.644</v>
      </c>
      <c r="E29" s="88">
        <v>325.673</v>
      </c>
      <c r="F29" s="88">
        <v>36.533000000000001</v>
      </c>
      <c r="G29" s="88"/>
      <c r="H29" s="88">
        <f t="shared" si="5"/>
        <v>47.116</v>
      </c>
      <c r="I29" s="88">
        <v>70.599000000000004</v>
      </c>
      <c r="J29" s="88">
        <v>47.116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262.37</v>
      </c>
      <c r="C30" s="88"/>
      <c r="D30" s="92">
        <v>262.37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2558.7449999999999</v>
      </c>
      <c r="C31" s="88"/>
      <c r="D31" s="92">
        <v>2558.7449999999999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577.91899999999998</v>
      </c>
      <c r="C32" s="88"/>
      <c r="D32" s="92">
        <v>577.91899999999998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26.669</v>
      </c>
      <c r="C33" s="88"/>
      <c r="D33" s="92">
        <v>26.669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238364.93699999986</v>
      </c>
      <c r="C34" s="93">
        <f>C9+C27</f>
        <v>9806.7910000000011</v>
      </c>
      <c r="D34" s="93">
        <f>D9+D12+D14+D16+D19+D20+D25+D27+D17+D30+D31+D32+D33</f>
        <v>212134.27199999997</v>
      </c>
      <c r="E34" s="93">
        <f>E12+E25+E27+E20+E15+E29</f>
        <v>12073.586000000003</v>
      </c>
      <c r="F34" s="93">
        <f>F9+F13+F24+F25+F15+F27</f>
        <v>4641.75</v>
      </c>
      <c r="G34" s="93">
        <f>G13+G24+G25+G15+G11</f>
        <v>34.210999999999999</v>
      </c>
      <c r="H34" s="93">
        <f>H9+H12+H13+H14+H16+H19+H21+H24+H25+H27+H30</f>
        <v>198.66500000000002</v>
      </c>
      <c r="I34" s="93">
        <f>I9+I27</f>
        <v>85.492999999999995</v>
      </c>
      <c r="J34" s="93">
        <f>J16+J19+J21+J25+J27+J30</f>
        <v>198.66500000000002</v>
      </c>
      <c r="K34" s="93">
        <f>K20</f>
        <v>1.665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2021-08-05T04:52:59Z</dcterms:modified>
</cp:coreProperties>
</file>